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2755" windowHeight="97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J13" i="1" l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<sst xmlns="http://schemas.openxmlformats.org/spreadsheetml/2006/main" count="14" uniqueCount="14">
  <si>
    <t>ციკლოდოლის ბრუნვის მონაცემები</t>
  </si>
  <si>
    <t>წელი</t>
  </si>
  <si>
    <t>ნაშთი წლის დასაწყისში</t>
  </si>
  <si>
    <t>იმპორტი</t>
  </si>
  <si>
    <t>წლიური მოხმარება</t>
  </si>
  <si>
    <t>ჩამორთმეული რ-ბის 50%</t>
  </si>
  <si>
    <t>ურეცეპტოდ გაცემული რ-ბის 50%</t>
  </si>
  <si>
    <t>საშუალო წლიური ხარჯვა 5 წლის მონაცემებით</t>
  </si>
  <si>
    <r>
      <t>სავარაუდოდ, დადგენილი კვოტა 2020 წ-სთვის (</t>
    </r>
    <r>
      <rPr>
        <sz val="9"/>
        <color rgb="FFFF0000"/>
        <rFont val="Calibri"/>
        <family val="2"/>
        <scheme val="minor"/>
      </rPr>
      <t>საშუალო წლიური ხარჯვა - 2018 წ. ჩამორთმეულის 50% - 2018 წ. ურეცეპტოდ გაცემულის 50%</t>
    </r>
    <r>
      <rPr>
        <sz val="9"/>
        <color theme="1"/>
        <rFont val="Calibri"/>
        <family val="2"/>
        <scheme val="minor"/>
      </rPr>
      <t>)</t>
    </r>
  </si>
  <si>
    <r>
      <t>სავარაუდოდ, გამოსაცხადებელი კვოტა 2020 წ.- სთვის (</t>
    </r>
    <r>
      <rPr>
        <sz val="9"/>
        <color rgb="FFFF0000"/>
        <rFont val="Calibri"/>
        <family val="2"/>
        <scheme val="minor"/>
      </rPr>
      <t>დადგენილი კვოტა - ნაშთი</t>
    </r>
    <r>
      <rPr>
        <sz val="9"/>
        <color theme="1"/>
        <rFont val="Calibri"/>
        <family val="2"/>
        <scheme val="minor"/>
      </rPr>
      <t>)</t>
    </r>
  </si>
  <si>
    <t>შენიშვნა</t>
  </si>
  <si>
    <t>2019 წ  I- III კვ</t>
  </si>
  <si>
    <t>წინასწარი შეთანხმების დოკუმენტებით შემოსატანია 2803,68 გ</t>
  </si>
  <si>
    <t>ნაშთი საანგარიშო პერიოდის შემდეგ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</si>
</sst>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3" fillId="3" borderId="1" xfId="0" applyFont="1" applyFill="1" applyBorder="1"/>
    <xf numFmtId="0" fontId="3" fillId="3" borderId="2" xfId="0" applyFont="1" applyFill="1" applyBorder="1" applyAlignment="1">
      <alignment wrapText="1"/>
    </xf>
    <xf numFmtId="0" fontId="3" fillId="0" borderId="4" xfId="0" applyFont="1" applyFill="1" applyBorder="1"/>
    <xf numFmtId="2" fontId="3" fillId="4" borderId="5" xfId="0" applyNumberFormat="1" applyFont="1" applyFill="1" applyBorder="1"/>
    <xf numFmtId="2" fontId="3" fillId="0" borderId="5" xfId="0" applyNumberFormat="1" applyFont="1" applyFill="1" applyBorder="1"/>
    <xf numFmtId="2" fontId="3" fillId="0" borderId="6" xfId="0" applyNumberFormat="1" applyFont="1" applyFill="1" applyBorder="1"/>
    <xf numFmtId="2" fontId="3" fillId="4" borderId="2" xfId="0" applyNumberFormat="1" applyFont="1" applyFill="1" applyBorder="1"/>
    <xf numFmtId="2" fontId="3" fillId="0" borderId="2" xfId="0" applyNumberFormat="1" applyFont="1" applyFill="1" applyBorder="1"/>
    <xf numFmtId="0" fontId="3" fillId="4" borderId="5" xfId="0" applyFont="1" applyFill="1" applyBorder="1"/>
    <xf numFmtId="0" fontId="3" fillId="0" borderId="7" xfId="0" applyFont="1" applyFill="1" applyBorder="1"/>
    <xf numFmtId="2" fontId="3" fillId="4" borderId="8" xfId="0" applyNumberFormat="1" applyFont="1" applyFill="1" applyBorder="1"/>
    <xf numFmtId="2" fontId="3" fillId="0" borderId="8" xfId="0" applyNumberFormat="1" applyFont="1" applyFill="1" applyBorder="1"/>
    <xf numFmtId="0" fontId="5" fillId="0" borderId="5" xfId="0" applyFont="1" applyBorder="1"/>
    <xf numFmtId="2" fontId="6" fillId="4" borderId="8" xfId="0" applyNumberFormat="1" applyFont="1" applyFill="1" applyBorder="1"/>
    <xf numFmtId="2" fontId="3" fillId="4" borderId="8" xfId="0" applyNumberFormat="1" applyFont="1" applyFill="1" applyBorder="1" applyAlignment="1">
      <alignment wrapText="1"/>
    </xf>
    <xf numFmtId="2" fontId="6" fillId="5" borderId="8" xfId="0" applyNumberFormat="1" applyFont="1" applyFill="1" applyBorder="1"/>
    <xf numFmtId="0" fontId="3" fillId="3" borderId="3" xfId="0" applyFont="1" applyFill="1" applyBorder="1" applyAlignment="1">
      <alignment wrapText="1"/>
    </xf>
  </cellXfs>
  <cellStyles count="1">
    <cellStyle name="Normal" xfId="0" builtinId="0"/>
  </cellStyles>
  <dxfs count="16"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2" formatCode="0.00"/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2" formatCode="0.00"/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2" formatCode="0.00"/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2" formatCode="0.00"/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2" formatCode="0.00"/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3" displayName="Table13" ref="B7:L13" totalsRowShown="0" headerRowDxfId="15" dataDxfId="13" headerRowBorderDxfId="14" tableBorderDxfId="12" totalsRowBorderDxfId="11">
  <tableColumns count="11">
    <tableColumn id="1" name="წელი" dataDxfId="10"/>
    <tableColumn id="2" name="ნაშთი წლის დასაწყისში" dataDxfId="9"/>
    <tableColumn id="3" name="იმპორტი" dataDxfId="8"/>
    <tableColumn id="4" name="წლიური მოხმარება" dataDxfId="7">
      <calculatedColumnFormula>Table13[[#This Row],[ნაშთი წლის დასაწყისში]]+Table13[[#This Row],[იმპორტი]]-Table13[[#This Row],[ნაშთი საანგარიშო პერიოდის შემდეგ]]</calculatedColumnFormula>
    </tableColumn>
    <tableColumn id="5" name="ნაშთი საანგარიშო პერიოდის შემდეგ" dataDxfId="6"/>
    <tableColumn id="6" name="ჩამორთმეული რ-ბის 50%" dataDxfId="5"/>
    <tableColumn id="7" name="ურეცეპტოდ გაცემული რ-ბის 50%" dataDxfId="4"/>
    <tableColumn id="9" name="საშუალო წლიური ხარჯვა 5 წლის მონაცემებით" dataDxfId="3"/>
    <tableColumn id="10" name="სავარაუდოდ, დადგენილი კვოტა 2020 წ-სთვის (საშუალო წლიური ხარჯვა - 2018 წ. ჩამორთმეულის 50% - 2018 წ. ურეცეპტოდ გაცემულის 50%)" dataDxfId="2">
      <calculatedColumnFormula>Table13[[#This Row],[საშუალო წლიური ხარჯვა 5 წლის მონაცემებით]]-Table13[[#This Row],[ჩამორთმეული რ-ბის 50%]]-Table13[[#This Row],[ურეცეპტოდ გაცემული რ-ბის 50%]]-H7-G7</calculatedColumnFormula>
    </tableColumn>
    <tableColumn id="11" name="სავარაუდოდ, გამოსაცხადებელი კვოტა 2020 წ.- სთვის (დადგენილი კვოტა - ნაშთი)" dataDxfId="0">
      <calculatedColumnFormula>Table13[[#This Row],[სავარაუდოდ, დადგენილი კვოტა 2020 წ-სთვის (საშუალო წლიური ხარჯვა - 2018 წ. ჩამორთმეულის 50% - 2018 წ. ურეცეპტოდ გაცემულის 50%)]]-Table13[[#This Row],[ნაშთი საანგარიშო პერიოდის შემდეგ]]</calculatedColumnFormula>
    </tableColumn>
    <tableColumn id="12" name="შენიშვნა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13"/>
  <sheetViews>
    <sheetView tabSelected="1" topLeftCell="H4" workbookViewId="0">
      <selection activeCell="K18" sqref="K18"/>
    </sheetView>
  </sheetViews>
  <sheetFormatPr defaultRowHeight="15" x14ac:dyDescent="0.25"/>
  <cols>
    <col min="2" max="2" width="12.7109375" customWidth="1"/>
    <col min="3" max="3" width="15.140625" customWidth="1"/>
    <col min="4" max="4" width="13" customWidth="1"/>
    <col min="5" max="5" width="12.42578125" customWidth="1"/>
    <col min="6" max="6" width="12" customWidth="1"/>
    <col min="7" max="7" width="13.140625" customWidth="1"/>
    <col min="8" max="8" width="11.140625" customWidth="1"/>
    <col min="9" max="9" width="14.5703125" customWidth="1"/>
    <col min="10" max="10" width="12.7109375" customWidth="1"/>
    <col min="11" max="11" width="24.85546875" customWidth="1"/>
    <col min="12" max="12" width="21.85546875" customWidth="1"/>
  </cols>
  <sheetData>
    <row r="4" spans="2:12" ht="15.75" x14ac:dyDescent="0.25">
      <c r="B4" s="1" t="s">
        <v>0</v>
      </c>
      <c r="C4" s="1"/>
      <c r="D4" s="2"/>
      <c r="E4" s="3"/>
      <c r="F4" s="3"/>
      <c r="G4" s="3"/>
      <c r="H4" s="3"/>
      <c r="I4" s="3"/>
      <c r="J4" s="3"/>
      <c r="K4" s="3"/>
      <c r="L4" s="3"/>
    </row>
    <row r="5" spans="2:12" ht="15.7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2" ht="15.75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2:12" ht="168.75" x14ac:dyDescent="0.25">
      <c r="B7" s="4" t="s">
        <v>1</v>
      </c>
      <c r="C7" s="5" t="s">
        <v>2</v>
      </c>
      <c r="D7" s="5" t="s">
        <v>3</v>
      </c>
      <c r="E7" s="5" t="s">
        <v>4</v>
      </c>
      <c r="F7" s="20" t="s">
        <v>13</v>
      </c>
      <c r="G7" s="5" t="s">
        <v>5</v>
      </c>
      <c r="H7" s="5" t="s">
        <v>6</v>
      </c>
      <c r="I7" s="5" t="s">
        <v>7</v>
      </c>
      <c r="J7" s="5" t="s">
        <v>8</v>
      </c>
      <c r="K7" s="5" t="s">
        <v>9</v>
      </c>
      <c r="L7" s="5" t="s">
        <v>10</v>
      </c>
    </row>
    <row r="8" spans="2:12" x14ac:dyDescent="0.25">
      <c r="B8" s="6">
        <v>2014</v>
      </c>
      <c r="C8" s="7">
        <v>7736.16</v>
      </c>
      <c r="D8" s="8">
        <v>11859.706</v>
      </c>
      <c r="E8" s="7">
        <f>Table13[[#This Row],[ნაშთი წლის დასაწყისში]]+Table13[[#This Row],[იმპორტი]]-Table13[[#This Row],[ნაშთი საანგარიშო პერიოდის შემდეგ]]</f>
        <v>15640.150000000001</v>
      </c>
      <c r="F8" s="9">
        <v>3955.7159999999999</v>
      </c>
      <c r="G8" s="10"/>
      <c r="H8" s="11"/>
      <c r="I8" s="11"/>
      <c r="J8" s="10"/>
      <c r="K8" s="11">
        <f>Table13[[#This Row],[სავარაუდოდ, დადგენილი კვოტა 2020 წ-სთვის (საშუალო წლიური ხარჯვა - 2018 წ. ჩამორთმეულის 50% - 2018 წ. ურეცეპტოდ გაცემულის 50%)]]-Table13[[#This Row],[ნაშთი საანგარიშო პერიოდის შემდეგ]]</f>
        <v>-3955.7159999999999</v>
      </c>
      <c r="L8" s="10"/>
    </row>
    <row r="9" spans="2:12" x14ac:dyDescent="0.25">
      <c r="B9" s="6">
        <v>2015</v>
      </c>
      <c r="C9" s="7">
        <v>3955.7159999999999</v>
      </c>
      <c r="D9" s="8">
        <v>17275.312000000002</v>
      </c>
      <c r="E9" s="7">
        <f>Table13[[#This Row],[ნაშთი წლის დასაწყისში]]+Table13[[#This Row],[იმპორტი]]-Table13[[#This Row],[ნაშთი საანგარიშო პერიოდის შემდეგ]]</f>
        <v>17664.368000000002</v>
      </c>
      <c r="F9" s="9">
        <v>3566.66</v>
      </c>
      <c r="G9" s="7"/>
      <c r="H9" s="8"/>
      <c r="I9" s="8"/>
      <c r="J9" s="7"/>
      <c r="K9" s="8">
        <f>Table13[[#This Row],[სავარაუდოდ, დადგენილი კვოტა 2020 წ-სთვის (საშუალო წლიური ხარჯვა - 2018 წ. ჩამორთმეულის 50% - 2018 წ. ურეცეპტოდ გაცემულის 50%)]]-Table13[[#This Row],[ნაშთი საანგარიშო პერიოდის შემდეგ]]</f>
        <v>-3566.66</v>
      </c>
      <c r="L9" s="7"/>
    </row>
    <row r="10" spans="2:12" x14ac:dyDescent="0.25">
      <c r="B10" s="6">
        <v>2016</v>
      </c>
      <c r="C10" s="7">
        <v>3566.66</v>
      </c>
      <c r="D10" s="8">
        <v>21540.268</v>
      </c>
      <c r="E10" s="7">
        <f>Table13[[#This Row],[ნაშთი წლის დასაწყისში]]+Table13[[#This Row],[იმპორტი]]-Table13[[#This Row],[ნაშთი საანგარიშო პერიოდის შემდეგ]]</f>
        <v>18717.817999999999</v>
      </c>
      <c r="F10" s="9">
        <v>6389.11</v>
      </c>
      <c r="G10" s="7"/>
      <c r="H10" s="8"/>
      <c r="I10" s="8"/>
      <c r="J10" s="7"/>
      <c r="K10" s="8">
        <f>Table13[[#This Row],[სავარაუდოდ, დადგენილი კვოტა 2020 წ-სთვის (საშუალო წლიური ხარჯვა - 2018 წ. ჩამორთმეულის 50% - 2018 წ. ურეცეპტოდ გაცემულის 50%)]]-Table13[[#This Row],[ნაშთი საანგარიშო პერიოდის შემდეგ]]</f>
        <v>-6389.11</v>
      </c>
      <c r="L10" s="7"/>
    </row>
    <row r="11" spans="2:12" x14ac:dyDescent="0.25">
      <c r="B11" s="6">
        <v>2017</v>
      </c>
      <c r="C11" s="7">
        <v>6389.1080000000002</v>
      </c>
      <c r="D11" s="8">
        <v>16690.312000000002</v>
      </c>
      <c r="E11" s="7">
        <f>Table13[[#This Row],[ნაშთი წლის დასაწყისში]]+Table13[[#This Row],[იმპორტი]]-Table13[[#This Row],[ნაშთი საანგარიშო პერიოდის შემდეგ]]</f>
        <v>13141.166000000001</v>
      </c>
      <c r="F11" s="9">
        <v>9938.2540000000008</v>
      </c>
      <c r="G11" s="7"/>
      <c r="H11" s="8"/>
      <c r="I11" s="8"/>
      <c r="J11" s="7"/>
      <c r="K11" s="8">
        <f>Table13[[#This Row],[სავარაუდოდ, დადგენილი კვოტა 2020 წ-სთვის (საშუალო წლიური ხარჯვა - 2018 წ. ჩამორთმეულის 50% - 2018 წ. ურეცეპტოდ გაცემულის 50%)]]-Table13[[#This Row],[ნაშთი საანგარიშო პერიოდის შემდეგ]]</f>
        <v>-9938.2540000000008</v>
      </c>
      <c r="L11" s="7"/>
    </row>
    <row r="12" spans="2:12" x14ac:dyDescent="0.25">
      <c r="B12" s="6">
        <v>2018</v>
      </c>
      <c r="C12" s="7">
        <v>9938.2540000000008</v>
      </c>
      <c r="D12" s="8">
        <v>16450.096000000001</v>
      </c>
      <c r="E12" s="7">
        <f>Table13[[#This Row],[ნაშთი წლის დასაწყისში]]+Table13[[#This Row],[იმპორტი]]-Table13[[#This Row],[ნაშთი საანგარიშო პერიოდის შემდეგ]]</f>
        <v>16678.542000000001</v>
      </c>
      <c r="F12" s="9">
        <v>9709.8080000000009</v>
      </c>
      <c r="G12" s="12">
        <v>9.7469999999999999</v>
      </c>
      <c r="H12" s="8">
        <v>1308.95</v>
      </c>
      <c r="I12" s="8"/>
      <c r="J12" s="7"/>
      <c r="K12" s="8">
        <f>Table13[[#This Row],[სავარაუდოდ, დადგენილი კვოტა 2020 წ-სთვის (საშუალო წლიური ხარჯვა - 2018 წ. ჩამორთმეულის 50% - 2018 წ. ურეცეპტოდ გაცემულის 50%)]]-Table13[[#This Row],[ნაშთი საანგარიშო პერიოდის შემდეგ]]</f>
        <v>-9709.8080000000009</v>
      </c>
      <c r="L12" s="7"/>
    </row>
    <row r="13" spans="2:12" ht="55.5" customHeight="1" x14ac:dyDescent="0.4">
      <c r="B13" s="13" t="s">
        <v>11</v>
      </c>
      <c r="C13" s="14">
        <v>9709.8080000000009</v>
      </c>
      <c r="D13" s="15">
        <v>12485.88</v>
      </c>
      <c r="E13" s="14">
        <f>Table13[[#This Row],[ნაშთი წლის დასაწყისში]]+Table13[[#This Row],[იმპორტი]]-Table13[[#This Row],[ნაშთი საანგარიშო პერიოდის შემდეგ]]</f>
        <v>12651.098000000002</v>
      </c>
      <c r="F13" s="12">
        <v>9544.59</v>
      </c>
      <c r="G13" s="12">
        <v>2.6120000000000001</v>
      </c>
      <c r="H13" s="15">
        <v>433.93</v>
      </c>
      <c r="I13" s="16">
        <v>16368.41</v>
      </c>
      <c r="J13" s="17">
        <f>Table13[[#This Row],[საშუალო წლიური ხარჯვა 5 წლის მონაცემებით]]-Table13[[#This Row],[ჩამორთმეული რ-ბის 50%]]-Table13[[#This Row],[ურეცეპტოდ გაცემული რ-ბის 50%]]-H12-G12</f>
        <v>14613.171</v>
      </c>
      <c r="K13" s="19">
        <f>Table13[[#This Row],[სავარაუდოდ, დადგენილი კვოტა 2020 წ-სთვის (საშუალო წლიური ხარჯვა - 2018 წ. ჩამორთმეულის 50% - 2018 წ. ურეცეპტოდ გაცემულის 50%)]]-Table13[[#This Row],[ნაშთი საანგარიშო პერიოდის შემდეგ]]</f>
        <v>5068.5810000000001</v>
      </c>
      <c r="L13" s="18" t="s">
        <v>12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 Shashiashvili</dc:creator>
  <cp:lastModifiedBy>Nana Shashiashvili</cp:lastModifiedBy>
  <dcterms:created xsi:type="dcterms:W3CDTF">2019-12-30T09:03:30Z</dcterms:created>
  <dcterms:modified xsi:type="dcterms:W3CDTF">2019-12-30T11:22:09Z</dcterms:modified>
</cp:coreProperties>
</file>